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8915" windowHeight="7200" activeTab="0"/>
  </bookViews>
  <sheets>
    <sheet name="Computatio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<sst xmlns="http://schemas.openxmlformats.org/spreadsheetml/2006/main" count="32" uniqueCount="32">
  <si>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Gross Total Income</t>
  </si>
  <si>
    <t>Less: Deductions under Chapter VIA</t>
  </si>
  <si>
    <t>Total Income</t>
  </si>
  <si>
    <t>Normal Citizen                Senior Citizen                Super Senior Citizen</t>
  </si>
  <si>
    <t>Add: Net Agricultural Income</t>
  </si>
  <si>
    <t>A</t>
  </si>
  <si>
    <t>B</t>
  </si>
  <si>
    <t>C</t>
  </si>
  <si>
    <t>D</t>
  </si>
  <si>
    <t>E</t>
  </si>
  <si>
    <t>Aggregated Total Income</t>
  </si>
  <si>
    <t>F</t>
  </si>
  <si>
    <t>Income Tax on E</t>
  </si>
  <si>
    <t>G</t>
  </si>
  <si>
    <t>H</t>
  </si>
  <si>
    <t>F1</t>
  </si>
  <si>
    <t>F2</t>
  </si>
  <si>
    <t>F3</t>
  </si>
  <si>
    <t>Basic Exemption Slab Applicable</t>
  </si>
  <si>
    <t>Net Agricultural Income + Basic Exemption Slab</t>
  </si>
  <si>
    <t>I</t>
  </si>
  <si>
    <t>Income Tax on H</t>
  </si>
  <si>
    <t>J</t>
  </si>
  <si>
    <t>Income Tax Payable (F-I)</t>
  </si>
  <si>
    <t>G1</t>
  </si>
  <si>
    <t>G2</t>
  </si>
  <si>
    <t>G3</t>
  </si>
  <si>
    <t>I1</t>
  </si>
  <si>
    <t>I2</t>
  </si>
  <si>
    <t>I3</t>
  </si>
  <si>
    <t>Notice that effective income tax remains the same unless E and H falls under different income tax rate slabs</t>
  </si>
  <si>
    <t>Assessment Year : 2015-16 &amp; 2016-17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</si>
</sst>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indexed="8"/>
      <name val="Times"/>
      <family val="1"/>
    </font>
    <font>
      <sz val="8"/>
      <color indexed="8"/>
      <name val="Arial"/>
      <family val="2"/>
    </font>
    <font>
      <b/>
      <sz val="14"/>
      <color indexed="13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sz val="11"/>
      <color theme="1"/>
      <name val="Times"/>
      <family val="1"/>
    </font>
    <font>
      <sz val="8"/>
      <color theme="1"/>
      <name val="Arial"/>
      <family val="2"/>
    </font>
    <font>
      <b/>
      <sz val="14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165" fontId="0" fillId="10" borderId="10" xfId="42" applyNumberFormat="1" applyFont="1" applyFill="1" applyBorder="1" applyAlignment="1" applyProtection="1">
      <alignment/>
      <protection hidden="1" locked="0"/>
    </xf>
    <xf numFmtId="165" fontId="0" fillId="33" borderId="10" xfId="42" applyNumberFormat="1" applyFont="1" applyFill="1" applyBorder="1" applyAlignment="1" applyProtection="1">
      <alignment/>
      <protection hidden="1"/>
    </xf>
    <xf numFmtId="0" fontId="4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2" fillId="33" borderId="0" xfId="0" applyFont="1" applyFill="1" applyAlignment="1" applyProtection="1">
      <alignment horizontal="left" wrapText="1"/>
      <protection hidden="1"/>
    </xf>
    <xf numFmtId="0" fontId="43" fillId="33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abcaus.in/" TargetMode="External" /><Relationship Id="rId3" Type="http://schemas.openxmlformats.org/officeDocument/2006/relationships/hyperlink" Target="http://abcaus.in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s://www.facebook.com/abCAus" TargetMode="External" /><Relationship Id="rId6" Type="http://schemas.openxmlformats.org/officeDocument/2006/relationships/hyperlink" Target="https://www.facebook.com/abCAus" TargetMode="External" /><Relationship Id="rId7" Type="http://schemas.openxmlformats.org/officeDocument/2006/relationships/image" Target="../media/image2.png" /><Relationship Id="rId8" Type="http://schemas.openxmlformats.org/officeDocument/2006/relationships/hyperlink" Target="https://www.youtube.com/channel/UC_NMRLXroioEG1J-h7CAn9w" TargetMode="External" /><Relationship Id="rId9" Type="http://schemas.openxmlformats.org/officeDocument/2006/relationships/hyperlink" Target="https://www.youtube.com/channel/UC_NMRLXroioEG1J-h7CAn9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733425</xdr:colOff>
      <xdr:row>4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57150</xdr:rowOff>
    </xdr:from>
    <xdr:to>
      <xdr:col>3</xdr:col>
      <xdr:colOff>1152525</xdr:colOff>
      <xdr:row>4</xdr:row>
      <xdr:rowOff>104775</xdr:rowOff>
    </xdr:to>
    <xdr:sp>
      <xdr:nvSpPr>
        <xdr:cNvPr id="2" name="Rectangle 11"/>
        <xdr:cNvSpPr>
          <a:spLocks/>
        </xdr:cNvSpPr>
      </xdr:nvSpPr>
      <xdr:spPr>
        <a:xfrm>
          <a:off x="952500" y="57150"/>
          <a:ext cx="5400675" cy="809625"/>
        </a:xfrm>
        <a:prstGeom prst="rect">
          <a:avLst/>
        </a:prstGeom>
        <a:solidFill>
          <a:srgbClr val="00206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 Calculator for 
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Income Tax on Agricultural Income </a:t>
          </a:r>
        </a:p>
      </xdr:txBody>
    </xdr:sp>
    <xdr:clientData/>
  </xdr:twoCellAnchor>
  <xdr:twoCellAnchor editAs="oneCell">
    <xdr:from>
      <xdr:col>3</xdr:col>
      <xdr:colOff>0</xdr:colOff>
      <xdr:row>0</xdr:row>
      <xdr:rowOff>85725</xdr:rowOff>
    </xdr:from>
    <xdr:to>
      <xdr:col>3</xdr:col>
      <xdr:colOff>1085850</xdr:colOff>
      <xdr:row>2</xdr:row>
      <xdr:rowOff>66675</xdr:rowOff>
    </xdr:to>
    <xdr:pic>
      <xdr:nvPicPr>
        <xdr:cNvPr id="3" name="Picture 4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85725"/>
          <a:ext cx="1085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</xdr:row>
      <xdr:rowOff>95250</xdr:rowOff>
    </xdr:from>
    <xdr:to>
      <xdr:col>3</xdr:col>
      <xdr:colOff>1085850</xdr:colOff>
      <xdr:row>4</xdr:row>
      <xdr:rowOff>95250</xdr:rowOff>
    </xdr:to>
    <xdr:pic>
      <xdr:nvPicPr>
        <xdr:cNvPr id="4" name="Picture 4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476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zoomScalePageLayoutView="0" workbookViewId="0" topLeftCell="A1">
      <selection activeCell="A6" sqref="A6"/>
    </sheetView>
  </sheetViews>
  <sheetFormatPr defaultColWidth="0" defaultRowHeight="15" zeroHeight="1"/>
  <cols>
    <col min="1" max="1" width="2.8515625" style="0" customWidth="1"/>
    <col min="2" max="2" width="55.28125" style="0" customWidth="1"/>
    <col min="3" max="3" width="19.8515625" style="0" customWidth="1"/>
    <col min="4" max="4" width="18.140625" style="0" customWidth="1"/>
    <col min="5" max="5" width="9.140625" style="0" hidden="1" customWidth="1"/>
    <col min="6" max="6" width="26.140625" style="0" hidden="1" customWidth="1"/>
    <col min="7" max="7" width="9.140625" style="0" hidden="1" customWidth="1"/>
    <col min="8" max="16384" width="9.140625" style="0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8.75">
      <c r="A7" s="1"/>
      <c r="B7" s="8" t="s">
        <v>31</v>
      </c>
      <c r="C7" s="1"/>
      <c r="D7" s="1"/>
    </row>
    <row r="8" spans="1:4" ht="15">
      <c r="A8" s="1"/>
      <c r="B8" s="1"/>
      <c r="C8" s="1"/>
      <c r="D8" s="1"/>
    </row>
    <row r="9" spans="1:7" ht="15">
      <c r="A9" s="1"/>
      <c r="B9" s="1" t="s">
        <v>3</v>
      </c>
      <c r="C9" s="1"/>
      <c r="D9" s="1"/>
      <c r="E9" s="5">
        <v>1</v>
      </c>
      <c r="F9" s="5"/>
      <c r="G9" s="5"/>
    </row>
    <row r="10" spans="1:7" ht="15">
      <c r="A10" s="1"/>
      <c r="B10" s="1"/>
      <c r="C10" s="1"/>
      <c r="D10" s="1"/>
      <c r="E10" s="5" t="s">
        <v>15</v>
      </c>
      <c r="F10" s="5">
        <f>SUMPRODUCT(--(C15&gt;{250000;500000;1000000}),(C15-{250000;500000;1000000}),{0.1;0.1;0.1})</f>
        <v>31000</v>
      </c>
      <c r="G10" s="5"/>
    </row>
    <row r="11" spans="1:7" ht="15">
      <c r="A11" s="1" t="s">
        <v>5</v>
      </c>
      <c r="B11" s="1" t="s">
        <v>0</v>
      </c>
      <c r="C11" s="2">
        <v>500000</v>
      </c>
      <c r="D11" s="1"/>
      <c r="E11" s="5" t="s">
        <v>16</v>
      </c>
      <c r="F11" s="5">
        <f>SUMPRODUCT(--(C15&gt;{300000;500000;1000000}),(C15-{300000;500000;1000000}),{0.1;0.1;0.1})</f>
        <v>26000</v>
      </c>
      <c r="G11" s="5"/>
    </row>
    <row r="12" spans="1:7" ht="15">
      <c r="A12" s="1" t="s">
        <v>6</v>
      </c>
      <c r="B12" s="1" t="s">
        <v>1</v>
      </c>
      <c r="C12" s="2">
        <v>20000</v>
      </c>
      <c r="D12" s="1"/>
      <c r="E12" s="5" t="s">
        <v>17</v>
      </c>
      <c r="F12" s="5">
        <f>SUMPRODUCT(--(C15&gt;{500000;1000000}),(C15-{500000;1000000}),{0.2;0.1})</f>
        <v>6000</v>
      </c>
      <c r="G12" s="5"/>
    </row>
    <row r="13" spans="1:7" ht="15">
      <c r="A13" s="1" t="s">
        <v>7</v>
      </c>
      <c r="B13" s="1" t="s">
        <v>2</v>
      </c>
      <c r="C13" s="3">
        <f>C11-C12</f>
        <v>480000</v>
      </c>
      <c r="D13" s="1"/>
      <c r="E13" s="5" t="s">
        <v>24</v>
      </c>
      <c r="F13" s="5"/>
      <c r="G13" s="5">
        <v>250000</v>
      </c>
    </row>
    <row r="14" spans="1:7" ht="15">
      <c r="A14" s="1" t="s">
        <v>8</v>
      </c>
      <c r="B14" s="1" t="s">
        <v>4</v>
      </c>
      <c r="C14" s="2">
        <v>50000</v>
      </c>
      <c r="D14" s="1"/>
      <c r="E14" s="5" t="s">
        <v>25</v>
      </c>
      <c r="F14" s="5"/>
      <c r="G14" s="5">
        <v>300000</v>
      </c>
    </row>
    <row r="15" spans="1:7" ht="15">
      <c r="A15" s="1" t="s">
        <v>9</v>
      </c>
      <c r="B15" s="1" t="s">
        <v>10</v>
      </c>
      <c r="C15" s="3">
        <f>C13+C14</f>
        <v>530000</v>
      </c>
      <c r="D15" s="1"/>
      <c r="E15" s="5" t="s">
        <v>26</v>
      </c>
      <c r="F15" s="5"/>
      <c r="G15" s="5">
        <v>500000</v>
      </c>
    </row>
    <row r="16" spans="1:7" ht="15">
      <c r="A16" s="1" t="s">
        <v>11</v>
      </c>
      <c r="B16" s="1" t="s">
        <v>12</v>
      </c>
      <c r="C16" s="3">
        <f>IF(E9=1,F10,IF(E9=2,F11,F12))</f>
        <v>31000</v>
      </c>
      <c r="D16" s="1"/>
      <c r="E16" s="6" t="s">
        <v>27</v>
      </c>
      <c r="F16" s="5">
        <f>SUMPRODUCT(--(C18&gt;{250000;500000;1000000}),(C18-{250000;500000;1000000}),{0.1;0.1;0.1})</f>
        <v>5000</v>
      </c>
      <c r="G16" s="5"/>
    </row>
    <row r="17" spans="1:7" ht="15">
      <c r="A17" s="1" t="s">
        <v>13</v>
      </c>
      <c r="B17" s="1" t="s">
        <v>18</v>
      </c>
      <c r="C17" s="3">
        <f>IF(E9=1,G13,IF(E9=2,G14,G15))</f>
        <v>250000</v>
      </c>
      <c r="D17" s="1"/>
      <c r="E17" s="6" t="s">
        <v>28</v>
      </c>
      <c r="F17" s="5">
        <f>SUMPRODUCT(--(C18&gt;{300000;500000;1000000}),(C18-{300000;500000;1000000}),{0.1;0.1;0.1})</f>
        <v>0</v>
      </c>
      <c r="G17" s="5"/>
    </row>
    <row r="18" spans="1:7" ht="15">
      <c r="A18" s="1" t="s">
        <v>14</v>
      </c>
      <c r="B18" s="1" t="s">
        <v>19</v>
      </c>
      <c r="C18" s="3">
        <f>C17+C14</f>
        <v>300000</v>
      </c>
      <c r="D18" s="1"/>
      <c r="E18" s="6" t="s">
        <v>29</v>
      </c>
      <c r="F18" s="5">
        <f>SUMPRODUCT(--(C18&gt;{500000;1000000}),(C18-{500000;1000000}),{0.2;0.1})</f>
        <v>0</v>
      </c>
      <c r="G18" s="5"/>
    </row>
    <row r="19" spans="1:7" ht="15">
      <c r="A19" s="1" t="s">
        <v>20</v>
      </c>
      <c r="B19" s="1" t="s">
        <v>21</v>
      </c>
      <c r="C19" s="3">
        <f>IF(E9=1,F16,IF(E9=2,F17,F18))</f>
        <v>5000</v>
      </c>
      <c r="D19" s="1"/>
      <c r="E19" s="5"/>
      <c r="F19" s="5"/>
      <c r="G19" s="5"/>
    </row>
    <row r="20" spans="1:4" ht="15">
      <c r="A20" s="1" t="s">
        <v>22</v>
      </c>
      <c r="B20" s="1" t="s">
        <v>23</v>
      </c>
      <c r="C20" s="3">
        <f>C16-C19</f>
        <v>26000</v>
      </c>
      <c r="D20" s="1"/>
    </row>
    <row r="21" spans="1:4" ht="15">
      <c r="A21" s="1"/>
      <c r="B21" s="1"/>
      <c r="C21" s="1"/>
      <c r="D21" s="1"/>
    </row>
    <row r="22" spans="1:6" ht="21" customHeight="1">
      <c r="A22" s="1"/>
      <c r="B22" s="7" t="s">
        <v>30</v>
      </c>
      <c r="C22" s="7"/>
      <c r="D22" s="1"/>
      <c r="F22" s="4"/>
    </row>
  </sheetData>
  <sheetProtection/>
  <mergeCells count="1">
    <mergeCell ref="B22:C22"/>
  </mergeCells>
  <dataValidations count="1">
    <dataValidation type="whole" operator="greaterThan" allowBlank="1" showInputMessage="1" showErrorMessage="1" errorTitle="Error" error="Agricultural income should be more than 5000/-" sqref="C14">
      <formula1>5000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2014-02-18T12:40:33Z</dcterms:created>
  <dcterms:modified xsi:type="dcterms:W3CDTF">2015-08-01T09:49:16Z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